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IIJA &amp; IRA Grants\40101(d) Round 2\Cost Calculator\"/>
    </mc:Choice>
  </mc:AlternateContent>
  <xr:revisionPtr revIDLastSave="0" documentId="13_ncr:1_{A5F0B09F-BB0B-4631-A634-64EA30E15196}" xr6:coauthVersionLast="47" xr6:coauthVersionMax="47" xr10:uidLastSave="{00000000-0000-0000-0000-000000000000}"/>
  <bookViews>
    <workbookView xWindow="-120" yWindow="-120" windowWidth="29040" windowHeight="15720" xr2:uid="{49619E6B-9EFF-4E61-B50C-A682394F3EB9}"/>
  </bookViews>
  <sheets>
    <sheet name="Instructions" sheetId="5" r:id="rId1"/>
    <sheet name="Large Utility" sheetId="8" r:id="rId2"/>
    <sheet name="Small Utility "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 l="1"/>
  <c r="G22" i="7" s="1"/>
  <c r="G9" i="7"/>
  <c r="G10" i="8"/>
  <c r="G22" i="8" s="1"/>
  <c r="G9" i="8"/>
  <c r="G13" i="7" l="1"/>
  <c r="B13" i="7" s="1"/>
  <c r="G19" i="7"/>
  <c r="G13" i="8"/>
  <c r="B13" i="8" s="1"/>
  <c r="G19" i="8"/>
  <c r="G11" i="7"/>
  <c r="G12" i="7"/>
  <c r="G11" i="8"/>
  <c r="G12" i="8"/>
  <c r="G20" i="7" l="1"/>
  <c r="G25" i="7" s="1"/>
  <c r="G20" i="8"/>
  <c r="G14" i="7"/>
  <c r="G14" i="8"/>
  <c r="B14" i="7" l="1"/>
  <c r="G23" i="7"/>
  <c r="G25" i="8"/>
  <c r="B14" i="8"/>
  <c r="G23" i="8"/>
  <c r="G15" i="7"/>
  <c r="G15" i="8"/>
</calcChain>
</file>

<file path=xl/sharedStrings.xml><?xml version="1.0" encoding="utf-8"?>
<sst xmlns="http://schemas.openxmlformats.org/spreadsheetml/2006/main" count="98" uniqueCount="64">
  <si>
    <t>T</t>
  </si>
  <si>
    <t>L</t>
  </si>
  <si>
    <t>F</t>
  </si>
  <si>
    <t>S</t>
  </si>
  <si>
    <t>A</t>
  </si>
  <si>
    <t>R</t>
  </si>
  <si>
    <t>V</t>
  </si>
  <si>
    <t>M</t>
  </si>
  <si>
    <t xml:space="preserve">Federal Award Amount </t>
  </si>
  <si>
    <t xml:space="preserve">Total Award Amount </t>
  </si>
  <si>
    <t>Federal Award Amount</t>
  </si>
  <si>
    <t>Total Award Amount</t>
  </si>
  <si>
    <t>Project Parameters</t>
  </si>
  <si>
    <t>Estimated Costs</t>
  </si>
  <si>
    <t>% Award Federal</t>
  </si>
  <si>
    <t>% Award State</t>
  </si>
  <si>
    <t>Total Project Cost (TPC)</t>
  </si>
  <si>
    <t>% of TPC</t>
  </si>
  <si>
    <t>ERGP Cost Calculator Instructions</t>
  </si>
  <si>
    <t>Instructions</t>
  </si>
  <si>
    <t xml:space="preserve">Guidelines </t>
  </si>
  <si>
    <t xml:space="preserve">Please contact OEMR if you encounter any technical issues or have any questions. </t>
  </si>
  <si>
    <t>* 100% of the Federal Award Amount</t>
  </si>
  <si>
    <t>σ</t>
  </si>
  <si>
    <r>
      <t xml:space="preserve">Large Utility </t>
    </r>
    <r>
      <rPr>
        <i/>
        <sz val="11"/>
        <color theme="1"/>
        <rFont val="Aptos Narrow"/>
        <family val="2"/>
        <scheme val="minor"/>
      </rPr>
      <t xml:space="preserve">(Sells &gt; 4M MWh/year) </t>
    </r>
  </si>
  <si>
    <t xml:space="preserve">Max. Award Amount </t>
  </si>
  <si>
    <t>φ</t>
  </si>
  <si>
    <t>Check</t>
  </si>
  <si>
    <t>Total Project Costs (TPC)</t>
  </si>
  <si>
    <t>Max. Award Amount</t>
  </si>
  <si>
    <r>
      <t xml:space="preserve">Small Utility </t>
    </r>
    <r>
      <rPr>
        <i/>
        <sz val="11"/>
        <color theme="1"/>
        <rFont val="Aptos Narrow"/>
        <family val="2"/>
        <scheme val="minor"/>
      </rPr>
      <t xml:space="preserve">(Sells &lt; 4M MWh/year) </t>
    </r>
  </si>
  <si>
    <t xml:space="preserve">Enter your estimated Total Project Cost in dollars in the white box next to the cell titled "Total Project Cost (TPC)." The subaward amounts and minimum required cost match will self-populate. </t>
  </si>
  <si>
    <t xml:space="preserve">The latest version of the Calculator can be found on OEMR's ERGP webpage. </t>
  </si>
  <si>
    <t>* 1/3 of the Federal Award Amount</t>
  </si>
  <si>
    <t xml:space="preserve">If a Cost Share amount is not automatically calculated, (for example, the Total Project Cost is less than the total subaward plus the required Cost Match), Applicants are allowed to add Cost Share and reduce subaward amount if they choose. This calculator is used as a tool to help calculated the minimum required but Applicants can choose to exceed to provide more non-Federal funded project. </t>
  </si>
  <si>
    <t xml:space="preserve">The ERGP Cost Calulator is designed to help Applicants determine the minimum required cost match based on total project costs. Applicants may propose a higher Cost Share than the calculated minimum Cost Match, provided the minimum Cost Match requirement is met. </t>
  </si>
  <si>
    <t>Total Federal Share</t>
  </si>
  <si>
    <t>Total Non-Federal Share</t>
  </si>
  <si>
    <t>What the Applicant must provide</t>
  </si>
  <si>
    <t>For use in the Budget Justification Worksheet</t>
  </si>
  <si>
    <t>"Instructions and Summary" Sheet</t>
  </si>
  <si>
    <t xml:space="preserve">Enter in cell B12 </t>
  </si>
  <si>
    <t>Enter in cell C12</t>
  </si>
  <si>
    <t>"i. Cost Match" Sheet</t>
  </si>
  <si>
    <t>State Match Amount</t>
  </si>
  <si>
    <t>Applicant Match Amount</t>
  </si>
  <si>
    <t>Enter in cell D7</t>
  </si>
  <si>
    <t>Enter in cell D8</t>
  </si>
  <si>
    <t>"j. Cost Match Budget Cat." Sheet</t>
  </si>
  <si>
    <t>Enter in cell B12</t>
  </si>
  <si>
    <t xml:space="preserve">NOTE: Please contact OEMR if you intend on contributing Cost Share to ensure calculations are correct. </t>
  </si>
  <si>
    <t xml:space="preserve">Applicant use of the calculator does not constitute any financial obligation between OEMR and Applicants. Please do not attempt to modify the formulas or anything other than the Total Project Cost. </t>
  </si>
  <si>
    <t xml:space="preserve">Through ERGP, OEMR will provide subawards comprised of state and federal funds. Subrecipients are required to Cost Match private funds based on their utility type and federal subaward amount. OEMR created the ERGP Cost Calculator to help Applicants estimate subaward and Cost Match amounts. Additionally, the Cost Calculator provides information for completing the Budget Justification Worksheet. </t>
  </si>
  <si>
    <r>
      <t xml:space="preserve">Using the following information, select the tab below that corresponds to your utility type: 
Sells more than 4M MWh of electricity per year: </t>
    </r>
    <r>
      <rPr>
        <b/>
        <sz val="11"/>
        <color theme="1"/>
        <rFont val="Aptos Narrow"/>
        <family val="2"/>
        <scheme val="minor"/>
      </rPr>
      <t xml:space="preserve">Large Utility
</t>
    </r>
    <r>
      <rPr>
        <sz val="11"/>
        <color theme="1"/>
        <rFont val="Aptos Narrow"/>
        <family val="2"/>
        <scheme val="minor"/>
      </rPr>
      <t xml:space="preserve">Sells less than 4M MWh of electricity per year: </t>
    </r>
    <r>
      <rPr>
        <b/>
        <sz val="11"/>
        <color theme="1"/>
        <rFont val="Aptos Narrow"/>
        <family val="2"/>
        <scheme val="minor"/>
      </rPr>
      <t xml:space="preserve">Small Utility </t>
    </r>
  </si>
  <si>
    <t>What the government subawards</t>
  </si>
  <si>
    <t xml:space="preserve">State Cost Match Amount </t>
  </si>
  <si>
    <t>Minimum Req. Applicant Cost Match*</t>
  </si>
  <si>
    <t>State Cost Match Amount</t>
  </si>
  <si>
    <t xml:space="preserve">The information under the section titled "For Use in Budget Justification Worksheet" will automatically populate when the Total Project Cost is entered. Use this information to assist completion of the Budget Justification Worksheet. The required amounts in the Worksheet differ from the Application Form as the Worksheet only considers Federal and non-Federal amounts. Please contact OEMR if you plan to contribute Cost Share (in addition to required Cost Match) to ensure the calculations are correct.  </t>
  </si>
  <si>
    <t>Applicant Cost Share Required</t>
  </si>
  <si>
    <t>Applicant Cost Match + Cost Share</t>
  </si>
  <si>
    <t xml:space="preserve">In column E, split this amount among the budget categories of column D as it applies to your project budget. The amount in cell E14 must equal this amount. </t>
  </si>
  <si>
    <t xml:space="preserve">Version 12.1 (May 30, 2025) </t>
  </si>
  <si>
    <t>If your Total Project Cost is greater than the sum of the Total Award Amount and the minimum required cost match, the "Applicant Cost Share Required" cell will turn red and indicate the minimum amount of additional Cost Share. This indicates that additional Cost Share is needed to complete the project at its given Total Project Cost. This "Applicant Cost Share Required" amount will be added to the "Minimum Req. Applicant Cost Match" and represented in the "Applicant Cost Match + Cost Share" box. This "Applicant Cost Match + Cost Share" amount represents the minimum amount the Applicant must provide for the given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</si>
</sst>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8"/>
      <color theme="1"/>
      <name val="Aptos Narrow"/>
      <family val="2"/>
      <scheme val="minor"/>
    </font>
    <font>
      <sz val="11"/>
      <color theme="1"/>
      <name val="Aptos Narrow"/>
      <family val="2"/>
    </font>
    <font>
      <b/>
      <i/>
      <sz val="11"/>
      <color theme="1"/>
      <name val="Aptos Narrow"/>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s>
  <borders count="1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44" fontId="0" fillId="5" borderId="7" xfId="0" applyNumberFormat="1" applyFill="1" applyBorder="1"/>
    <xf numFmtId="0" fontId="0" fillId="5" borderId="4" xfId="0" applyFill="1" applyBorder="1"/>
    <xf numFmtId="0" fontId="3" fillId="0" borderId="0" xfId="0" applyFont="1" applyAlignment="1">
      <alignment horizontal="center"/>
    </xf>
    <xf numFmtId="0" fontId="0" fillId="0" borderId="0" xfId="0" applyAlignment="1">
      <alignment wrapText="1"/>
    </xf>
    <xf numFmtId="0" fontId="2" fillId="6" borderId="0" xfId="0" applyFont="1" applyFill="1" applyAlignment="1">
      <alignment horizontal="center"/>
    </xf>
    <xf numFmtId="0" fontId="0" fillId="6" borderId="0" xfId="0" applyFill="1" applyAlignment="1">
      <alignment wrapText="1"/>
    </xf>
    <xf numFmtId="0" fontId="0" fillId="6" borderId="0" xfId="0" applyFill="1" applyAlignment="1">
      <alignment vertical="top" wrapText="1"/>
    </xf>
    <xf numFmtId="0" fontId="0" fillId="0" borderId="0" xfId="0" applyAlignment="1">
      <alignment horizontal="center" wrapText="1"/>
    </xf>
    <xf numFmtId="10" fontId="0" fillId="5" borderId="9" xfId="2" applyNumberFormat="1" applyFont="1" applyFill="1" applyBorder="1"/>
    <xf numFmtId="44" fontId="0" fillId="5" borderId="9" xfId="1" applyFont="1" applyFill="1" applyBorder="1"/>
    <xf numFmtId="44" fontId="2" fillId="0" borderId="9" xfId="1" applyFont="1" applyBorder="1" applyProtection="1">
      <protection locked="0"/>
    </xf>
    <xf numFmtId="44" fontId="2" fillId="3" borderId="9" xfId="0" applyNumberFormat="1" applyFont="1" applyFill="1" applyBorder="1"/>
    <xf numFmtId="44" fontId="2" fillId="3" borderId="8" xfId="1" applyFont="1" applyFill="1" applyBorder="1"/>
    <xf numFmtId="0" fontId="0" fillId="7" borderId="5" xfId="0" applyFill="1" applyBorder="1"/>
    <xf numFmtId="0" fontId="0" fillId="0" borderId="0" xfId="0" applyAlignment="1">
      <alignment vertical="top" wrapText="1"/>
    </xf>
    <xf numFmtId="0" fontId="0" fillId="5" borderId="0" xfId="0" applyFill="1" applyAlignment="1">
      <alignment horizontal="center"/>
    </xf>
    <xf numFmtId="0" fontId="0" fillId="5" borderId="0" xfId="0" applyFill="1"/>
    <xf numFmtId="44" fontId="2" fillId="3" borderId="9" xfId="0" applyNumberFormat="1" applyFont="1" applyFill="1" applyBorder="1" applyAlignment="1">
      <alignment vertical="center"/>
    </xf>
    <xf numFmtId="44" fontId="2" fillId="3" borderId="8" xfId="1" applyFont="1" applyFill="1" applyBorder="1" applyAlignment="1">
      <alignment vertical="center"/>
    </xf>
    <xf numFmtId="0" fontId="0" fillId="4" borderId="0" xfId="0" applyFill="1" applyAlignment="1">
      <alignment horizontal="center"/>
    </xf>
    <xf numFmtId="0" fontId="0" fillId="0" borderId="1" xfId="0" applyBorder="1"/>
    <xf numFmtId="0" fontId="3" fillId="5" borderId="4" xfId="0" applyFont="1" applyFill="1" applyBorder="1"/>
    <xf numFmtId="0" fontId="3" fillId="3" borderId="4" xfId="0" applyFont="1" applyFill="1" applyBorder="1" applyAlignment="1">
      <alignment vertical="center" wrapText="1"/>
    </xf>
    <xf numFmtId="0" fontId="0" fillId="0" borderId="6" xfId="0" applyBorder="1"/>
    <xf numFmtId="0" fontId="5" fillId="5" borderId="1" xfId="0" applyFont="1" applyFill="1" applyBorder="1" applyAlignment="1">
      <alignment horizontal="center"/>
    </xf>
    <xf numFmtId="0" fontId="0" fillId="5" borderId="6" xfId="0" applyFill="1" applyBorder="1"/>
    <xf numFmtId="0" fontId="2" fillId="5" borderId="10" xfId="0" applyFont="1" applyFill="1" applyBorder="1"/>
    <xf numFmtId="0" fontId="0" fillId="5" borderId="11" xfId="0" applyFill="1" applyBorder="1"/>
    <xf numFmtId="0" fontId="0" fillId="5" borderId="11" xfId="0" applyFill="1" applyBorder="1" applyAlignment="1">
      <alignment horizontal="center"/>
    </xf>
    <xf numFmtId="0" fontId="0" fillId="0" borderId="11" xfId="0" applyBorder="1"/>
    <xf numFmtId="0" fontId="0" fillId="0" borderId="11" xfId="0" applyBorder="1" applyAlignment="1">
      <alignment horizontal="center"/>
    </xf>
    <xf numFmtId="0" fontId="0" fillId="9" borderId="11" xfId="0" applyFill="1" applyBorder="1" applyAlignment="1">
      <alignment horizontal="center"/>
    </xf>
    <xf numFmtId="0" fontId="0" fillId="8" borderId="11" xfId="0" applyFill="1" applyBorder="1" applyAlignment="1">
      <alignment horizontal="center"/>
    </xf>
    <xf numFmtId="0" fontId="0" fillId="8" borderId="0" xfId="0" applyFill="1"/>
    <xf numFmtId="10" fontId="0" fillId="0" borderId="11" xfId="2" applyNumberFormat="1" applyFont="1" applyFill="1" applyBorder="1" applyAlignment="1">
      <alignment horizontal="center"/>
    </xf>
    <xf numFmtId="44" fontId="0" fillId="0" borderId="9" xfId="1" applyFont="1" applyFill="1" applyBorder="1" applyAlignment="1">
      <alignment vertical="center"/>
    </xf>
    <xf numFmtId="0" fontId="3" fillId="0" borderId="4" xfId="0" applyFont="1" applyBorder="1" applyAlignment="1">
      <alignment vertical="center" wrapText="1"/>
    </xf>
    <xf numFmtId="0" fontId="3" fillId="0" borderId="13" xfId="0" applyFont="1" applyBorder="1" applyAlignment="1">
      <alignment vertical="center" wrapText="1"/>
    </xf>
    <xf numFmtId="0" fontId="0" fillId="0" borderId="0" xfId="0" applyAlignment="1">
      <alignment horizontal="center"/>
    </xf>
    <xf numFmtId="0" fontId="0" fillId="0" borderId="4" xfId="0" applyBorder="1"/>
    <xf numFmtId="0" fontId="0" fillId="8" borderId="11" xfId="0" applyFill="1" applyBorder="1"/>
    <xf numFmtId="0" fontId="0" fillId="0" borderId="12" xfId="0" applyBorder="1"/>
    <xf numFmtId="44" fontId="0" fillId="0" borderId="9" xfId="0" applyNumberFormat="1" applyBorder="1"/>
    <xf numFmtId="44" fontId="0" fillId="0" borderId="8" xfId="0" applyNumberFormat="1" applyBorder="1" applyAlignment="1">
      <alignment horizontal="center" vertical="center"/>
    </xf>
    <xf numFmtId="44" fontId="0" fillId="0" borderId="0" xfId="0" applyNumberFormat="1"/>
    <xf numFmtId="0" fontId="0" fillId="0" borderId="1" xfId="0" applyBorder="1" applyAlignment="1">
      <alignment horizontal="center"/>
    </xf>
    <xf numFmtId="0" fontId="0" fillId="0" borderId="3" xfId="0" applyBorder="1" applyAlignment="1">
      <alignment horizontal="center"/>
    </xf>
    <xf numFmtId="0" fontId="0" fillId="4" borderId="6" xfId="0" applyFill="1" applyBorder="1" applyAlignment="1">
      <alignment horizontal="center"/>
    </xf>
    <xf numFmtId="0" fontId="3" fillId="3" borderId="7" xfId="0" applyFont="1" applyFill="1" applyBorder="1" applyAlignment="1">
      <alignment vertical="center" wrapText="1"/>
    </xf>
    <xf numFmtId="0" fontId="3" fillId="0" borderId="7" xfId="0" applyFont="1" applyBorder="1" applyAlignment="1">
      <alignment wrapText="1"/>
    </xf>
    <xf numFmtId="0" fontId="3" fillId="0" borderId="4" xfId="0" applyFont="1" applyBorder="1"/>
    <xf numFmtId="0" fontId="0" fillId="9" borderId="0" xfId="0" applyFill="1"/>
    <xf numFmtId="0" fontId="0" fillId="0" borderId="3" xfId="0" applyBorder="1"/>
    <xf numFmtId="0" fontId="0" fillId="7" borderId="0" xfId="0" applyFill="1" applyAlignment="1">
      <alignment horizontal="center"/>
    </xf>
    <xf numFmtId="0" fontId="0" fillId="2" borderId="1" xfId="0" applyFill="1" applyBorder="1"/>
    <xf numFmtId="0" fontId="0" fillId="3" borderId="0" xfId="0" applyFill="1" applyAlignment="1">
      <alignment horizontal="center"/>
    </xf>
    <xf numFmtId="0" fontId="0" fillId="3" borderId="6" xfId="0" applyFill="1" applyBorder="1" applyAlignment="1">
      <alignment horizontal="center"/>
    </xf>
    <xf numFmtId="10" fontId="1" fillId="3" borderId="11" xfId="2" applyNumberFormat="1" applyFont="1" applyFill="1" applyBorder="1"/>
    <xf numFmtId="10" fontId="1" fillId="3" borderId="12" xfId="2" applyNumberFormat="1" applyFont="1" applyFill="1" applyBorder="1"/>
    <xf numFmtId="0" fontId="0" fillId="9" borderId="11" xfId="0" applyFill="1" applyBorder="1"/>
    <xf numFmtId="44" fontId="0" fillId="0" borderId="9" xfId="1" applyFont="1" applyFill="1" applyBorder="1"/>
    <xf numFmtId="0" fontId="2" fillId="0" borderId="0" xfId="0" applyFont="1" applyAlignment="1">
      <alignment wrapText="1"/>
    </xf>
    <xf numFmtId="0" fontId="0" fillId="0" borderId="0" xfId="0" applyAlignment="1">
      <alignment horizontal="left" vertical="top" wrapText="1"/>
    </xf>
    <xf numFmtId="0" fontId="3" fillId="0" borderId="0" xfId="0" applyFont="1"/>
    <xf numFmtId="10" fontId="1" fillId="3" borderId="11" xfId="2" applyNumberFormat="1" applyFont="1" applyFill="1" applyBorder="1" applyAlignment="1">
      <alignment horizontal="center" vertical="center"/>
    </xf>
    <xf numFmtId="10" fontId="1" fillId="3" borderId="12" xfId="2" applyNumberFormat="1" applyFont="1" applyFill="1" applyBorder="1" applyAlignment="1">
      <alignment horizontal="center" vertical="center"/>
    </xf>
    <xf numFmtId="0" fontId="3" fillId="3" borderId="4" xfId="0" applyFont="1" applyFill="1" applyBorder="1"/>
    <xf numFmtId="0" fontId="3" fillId="3" borderId="7" xfId="0" applyFont="1" applyFill="1" applyBorder="1"/>
    <xf numFmtId="0" fontId="4" fillId="0" borderId="0" xfId="0" applyFont="1" applyAlignment="1">
      <alignment horizontal="center" vertical="center"/>
    </xf>
    <xf numFmtId="0" fontId="0" fillId="6" borderId="0" xfId="0" applyFill="1" applyAlignment="1">
      <alignment horizontal="left" vertical="top" wrapText="1"/>
    </xf>
    <xf numFmtId="0" fontId="6"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4" borderId="0" xfId="0" applyFont="1" applyFill="1" applyAlignment="1">
      <alignment horizontal="center"/>
    </xf>
    <xf numFmtId="0" fontId="2" fillId="4" borderId="4" xfId="0" applyFont="1" applyFill="1" applyBorder="1" applyAlignment="1">
      <alignment horizontal="center"/>
    </xf>
    <xf numFmtId="0" fontId="0" fillId="5" borderId="3" xfId="0" applyFill="1" applyBorder="1" applyAlignment="1">
      <alignment horizontal="center"/>
    </xf>
    <xf numFmtId="0" fontId="0" fillId="5" borderId="0" xfId="0" applyFill="1" applyAlignment="1">
      <alignment horizontal="center"/>
    </xf>
    <xf numFmtId="0" fontId="0" fillId="0" borderId="0" xfId="0" applyAlignment="1">
      <alignment horizontal="center" vertical="center"/>
    </xf>
    <xf numFmtId="0" fontId="6" fillId="9" borderId="0" xfId="0" applyFont="1" applyFill="1" applyAlignment="1">
      <alignment horizontal="center"/>
    </xf>
    <xf numFmtId="0" fontId="6" fillId="9" borderId="4" xfId="0" applyFont="1"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8" xfId="0" applyFill="1" applyBorder="1" applyAlignment="1">
      <alignment horizontal="center"/>
    </xf>
    <xf numFmtId="0" fontId="0" fillId="5" borderId="0" xfId="0" applyFill="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xf>
    <xf numFmtId="0" fontId="2" fillId="8" borderId="0" xfId="0" applyFont="1" applyFill="1" applyAlignment="1">
      <alignment horizontal="center"/>
    </xf>
    <xf numFmtId="0" fontId="2" fillId="8" borderId="4" xfId="0" applyFont="1" applyFill="1" applyBorder="1" applyAlignment="1">
      <alignment horizontal="center"/>
    </xf>
    <xf numFmtId="0" fontId="6" fillId="0" borderId="6" xfId="0" applyFont="1" applyBorder="1" applyAlignment="1">
      <alignment horizontal="center"/>
    </xf>
    <xf numFmtId="0" fontId="2" fillId="3" borderId="0" xfId="0" applyFont="1" applyFill="1" applyAlignment="1">
      <alignment horizontal="center"/>
    </xf>
    <xf numFmtId="0" fontId="2" fillId="3" borderId="6" xfId="0" applyFont="1" applyFill="1" applyBorder="1" applyAlignment="1">
      <alignment horizontal="center"/>
    </xf>
  </cellXfs>
  <cellStyles count="3">
    <cellStyle name="Currency" xfId="1" builtinId="4"/>
    <cellStyle name="Normal" xfId="0" builtinId="0"/>
    <cellStyle name="Percent" xfId="2"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567362</xdr:colOff>
      <xdr:row>2</xdr:row>
      <xdr:rowOff>154305</xdr:rowOff>
    </xdr:to>
    <xdr:pic>
      <xdr:nvPicPr>
        <xdr:cNvPr id="2" name="Picture 1">
          <a:extLst>
            <a:ext uri="{FF2B5EF4-FFF2-40B4-BE49-F238E27FC236}">
              <a16:creationId xmlns:a16="http://schemas.microsoft.com/office/drawing/2014/main" id="{A0F1E5A8-E521-4988-B06B-4C6B7F377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362" cy="5353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8FCC-D620-4A7B-8463-7C91E404DE71}">
  <dimension ref="B1:B19"/>
  <sheetViews>
    <sheetView showGridLines="0" tabSelected="1" topLeftCell="A8" zoomScale="130" zoomScaleNormal="130" workbookViewId="0">
      <selection activeCell="B19" sqref="B19"/>
    </sheetView>
  </sheetViews>
  <sheetFormatPr defaultRowHeight="15" x14ac:dyDescent="0.25"/>
  <cols>
    <col min="1" max="1" width="9" customWidth="1"/>
    <col min="2" max="2" width="105.5703125" customWidth="1"/>
  </cols>
  <sheetData>
    <row r="1" spans="2:2" x14ac:dyDescent="0.25">
      <c r="B1" s="69" t="s">
        <v>18</v>
      </c>
    </row>
    <row r="2" spans="2:2" x14ac:dyDescent="0.25">
      <c r="B2" s="69"/>
    </row>
    <row r="3" spans="2:2" x14ac:dyDescent="0.25">
      <c r="B3" s="3" t="s">
        <v>62</v>
      </c>
    </row>
    <row r="5" spans="2:2" x14ac:dyDescent="0.25">
      <c r="B5" s="5" t="s">
        <v>20</v>
      </c>
    </row>
    <row r="6" spans="2:2" ht="60" x14ac:dyDescent="0.25">
      <c r="B6" s="4" t="s">
        <v>52</v>
      </c>
    </row>
    <row r="7" spans="2:2" ht="45" x14ac:dyDescent="0.25">
      <c r="B7" s="6" t="s">
        <v>35</v>
      </c>
    </row>
    <row r="8" spans="2:2" ht="60" x14ac:dyDescent="0.25">
      <c r="B8" s="4" t="s">
        <v>34</v>
      </c>
    </row>
    <row r="9" spans="2:2" x14ac:dyDescent="0.25">
      <c r="B9" s="62" t="s">
        <v>50</v>
      </c>
    </row>
    <row r="10" spans="2:2" ht="30" x14ac:dyDescent="0.25">
      <c r="B10" s="6" t="s">
        <v>51</v>
      </c>
    </row>
    <row r="11" spans="2:2" x14ac:dyDescent="0.25">
      <c r="B11" s="4" t="s">
        <v>32</v>
      </c>
    </row>
    <row r="12" spans="2:2" x14ac:dyDescent="0.25">
      <c r="B12" s="70" t="s">
        <v>21</v>
      </c>
    </row>
    <row r="13" spans="2:2" x14ac:dyDescent="0.25">
      <c r="B13" s="70"/>
    </row>
    <row r="14" spans="2:2" x14ac:dyDescent="0.25">
      <c r="B14" s="63"/>
    </row>
    <row r="15" spans="2:2" x14ac:dyDescent="0.25">
      <c r="B15" s="5" t="s">
        <v>19</v>
      </c>
    </row>
    <row r="16" spans="2:2" ht="45" x14ac:dyDescent="0.25">
      <c r="B16" s="15" t="s">
        <v>53</v>
      </c>
    </row>
    <row r="17" spans="2:2" ht="29.25" customHeight="1" x14ac:dyDescent="0.25">
      <c r="B17" s="7" t="s">
        <v>31</v>
      </c>
    </row>
    <row r="18" spans="2:2" ht="75" customHeight="1" x14ac:dyDescent="0.25">
      <c r="B18" s="15" t="s">
        <v>63</v>
      </c>
    </row>
    <row r="19" spans="2:2" ht="75" x14ac:dyDescent="0.25">
      <c r="B19" s="6" t="s">
        <v>58</v>
      </c>
    </row>
  </sheetData>
  <sheetProtection sheet="1" objects="1" scenarios="1" selectLockedCells="1"/>
  <mergeCells count="2">
    <mergeCell ref="B1:B2"/>
    <mergeCell ref="B12:B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18F8-42EE-4E28-A965-6BB2201D6AE2}">
  <dimension ref="B2:I25"/>
  <sheetViews>
    <sheetView showGridLines="0" zoomScale="130" zoomScaleNormal="130" workbookViewId="0">
      <selection activeCell="G7" sqref="G7"/>
    </sheetView>
  </sheetViews>
  <sheetFormatPr defaultRowHeight="15" x14ac:dyDescent="0.25"/>
  <cols>
    <col min="2" max="2" width="8.42578125" bestFit="1" customWidth="1"/>
    <col min="3" max="3" width="2.7109375" hidden="1" customWidth="1"/>
    <col min="4" max="4" width="11.42578125" customWidth="1"/>
    <col min="5" max="5" width="13.42578125" customWidth="1"/>
    <col min="7" max="7" width="15.140625" bestFit="1" customWidth="1"/>
    <col min="8" max="8" width="34" customWidth="1"/>
    <col min="9" max="9" width="30.85546875" customWidth="1"/>
    <col min="10" max="10" width="13.140625" customWidth="1"/>
    <col min="11" max="11" width="9.140625" customWidth="1"/>
    <col min="12" max="12" width="12.85546875" bestFit="1" customWidth="1"/>
  </cols>
  <sheetData>
    <row r="2" spans="2:9" ht="15.75" thickBot="1" x14ac:dyDescent="0.3">
      <c r="B2" s="71" t="s">
        <v>24</v>
      </c>
      <c r="C2" s="71"/>
      <c r="D2" s="71"/>
      <c r="E2" s="71"/>
      <c r="F2" s="71"/>
      <c r="G2" s="71"/>
      <c r="H2" s="71"/>
    </row>
    <row r="3" spans="2:9" x14ac:dyDescent="0.25">
      <c r="B3" s="27"/>
      <c r="C3" s="21"/>
      <c r="D3" s="72" t="s">
        <v>12</v>
      </c>
      <c r="E3" s="72"/>
      <c r="F3" s="72"/>
      <c r="G3" s="72"/>
      <c r="H3" s="73"/>
    </row>
    <row r="4" spans="2:9" hidden="1" x14ac:dyDescent="0.25">
      <c r="B4" s="28"/>
      <c r="C4" s="16" t="s">
        <v>26</v>
      </c>
      <c r="D4" s="76" t="s">
        <v>14</v>
      </c>
      <c r="E4" s="77"/>
      <c r="F4" s="77"/>
      <c r="G4" s="9">
        <v>0.7</v>
      </c>
      <c r="H4" s="2"/>
    </row>
    <row r="5" spans="2:9" hidden="1" x14ac:dyDescent="0.25">
      <c r="B5" s="28"/>
      <c r="C5" s="25" t="s">
        <v>23</v>
      </c>
      <c r="D5" s="76" t="s">
        <v>15</v>
      </c>
      <c r="E5" s="77"/>
      <c r="F5" s="77"/>
      <c r="G5" s="9">
        <v>0.3</v>
      </c>
      <c r="H5" s="2"/>
    </row>
    <row r="6" spans="2:9" x14ac:dyDescent="0.25">
      <c r="B6" s="28"/>
      <c r="C6" s="16" t="s">
        <v>1</v>
      </c>
      <c r="D6" s="77" t="s">
        <v>25</v>
      </c>
      <c r="E6" s="77"/>
      <c r="F6" s="77"/>
      <c r="G6" s="10">
        <v>1500000</v>
      </c>
      <c r="H6" s="2"/>
    </row>
    <row r="7" spans="2:9" x14ac:dyDescent="0.25">
      <c r="B7" s="28"/>
      <c r="D7" s="77" t="s">
        <v>16</v>
      </c>
      <c r="E7" s="77"/>
      <c r="F7" s="77"/>
      <c r="G7" s="11">
        <v>0</v>
      </c>
      <c r="H7" s="2"/>
      <c r="I7" s="8"/>
    </row>
    <row r="8" spans="2:9" x14ac:dyDescent="0.25">
      <c r="B8" s="29" t="s">
        <v>17</v>
      </c>
      <c r="C8" s="20"/>
      <c r="D8" s="74" t="s">
        <v>13</v>
      </c>
      <c r="E8" s="74"/>
      <c r="F8" s="74"/>
      <c r="G8" s="74"/>
      <c r="H8" s="75"/>
    </row>
    <row r="9" spans="2:9" x14ac:dyDescent="0.25">
      <c r="B9" s="29"/>
      <c r="C9" s="16" t="s">
        <v>2</v>
      </c>
      <c r="D9" s="84" t="s">
        <v>8</v>
      </c>
      <c r="E9" s="84"/>
      <c r="F9" s="84"/>
      <c r="G9" s="10">
        <f>IFERROR((MIN(G6*G4,(((G7*G4)/(2*G4+G5))))),0)</f>
        <v>0</v>
      </c>
      <c r="H9" s="2"/>
    </row>
    <row r="10" spans="2:9" x14ac:dyDescent="0.25">
      <c r="B10" s="29"/>
      <c r="C10" s="16" t="s">
        <v>3</v>
      </c>
      <c r="D10" s="84" t="s">
        <v>55</v>
      </c>
      <c r="E10" s="84"/>
      <c r="F10" s="84"/>
      <c r="G10" s="10">
        <f>IFERROR((MIN(G6*G5,((G7*G5)/(G5+2*G4)))),0)</f>
        <v>0</v>
      </c>
      <c r="H10" s="2"/>
    </row>
    <row r="11" spans="2:9" x14ac:dyDescent="0.25">
      <c r="B11" s="29"/>
      <c r="C11" s="16" t="s">
        <v>5</v>
      </c>
      <c r="D11" s="84" t="s">
        <v>56</v>
      </c>
      <c r="E11" s="84"/>
      <c r="F11" s="84"/>
      <c r="G11" s="10">
        <f>G9</f>
        <v>0</v>
      </c>
      <c r="H11" s="22" t="s">
        <v>22</v>
      </c>
    </row>
    <row r="12" spans="2:9" x14ac:dyDescent="0.25">
      <c r="B12" s="29"/>
      <c r="C12" s="16" t="s">
        <v>6</v>
      </c>
      <c r="D12" s="84" t="s">
        <v>59</v>
      </c>
      <c r="E12" s="84"/>
      <c r="F12" s="84"/>
      <c r="G12" s="10">
        <f>IFERROR((G7-2*G9-G10),0)</f>
        <v>0</v>
      </c>
      <c r="H12" s="2"/>
    </row>
    <row r="13" spans="2:9" x14ac:dyDescent="0.25">
      <c r="B13" s="65">
        <f>IFERROR((G13/G7),0)</f>
        <v>0</v>
      </c>
      <c r="C13" s="20" t="s">
        <v>4</v>
      </c>
      <c r="D13" s="85" t="s">
        <v>9</v>
      </c>
      <c r="E13" s="85"/>
      <c r="F13" s="85"/>
      <c r="G13" s="18">
        <f>G9+G10</f>
        <v>0</v>
      </c>
      <c r="H13" s="23" t="s">
        <v>54</v>
      </c>
    </row>
    <row r="14" spans="2:9" ht="15.75" thickBot="1" x14ac:dyDescent="0.3">
      <c r="B14" s="66">
        <f>IFERROR((G14/G7),0)</f>
        <v>0</v>
      </c>
      <c r="C14" s="48" t="s">
        <v>7</v>
      </c>
      <c r="D14" s="86" t="s">
        <v>60</v>
      </c>
      <c r="E14" s="86"/>
      <c r="F14" s="86"/>
      <c r="G14" s="19">
        <f>G11+G12</f>
        <v>0</v>
      </c>
      <c r="H14" s="49" t="s">
        <v>38</v>
      </c>
    </row>
    <row r="15" spans="2:9" ht="15.75" hidden="1" thickBot="1" x14ac:dyDescent="0.3">
      <c r="B15" s="31"/>
      <c r="C15" s="26"/>
      <c r="D15" s="81" t="s">
        <v>27</v>
      </c>
      <c r="E15" s="82"/>
      <c r="F15" s="83"/>
      <c r="G15" s="1">
        <f>G13+G14</f>
        <v>0</v>
      </c>
      <c r="H15" s="2"/>
    </row>
    <row r="16" spans="2:9" x14ac:dyDescent="0.25">
      <c r="B16" s="47"/>
      <c r="D16" s="46"/>
      <c r="E16" s="39"/>
      <c r="F16" s="39"/>
      <c r="G16" s="45"/>
      <c r="H16" s="40"/>
    </row>
    <row r="17" spans="2:9" x14ac:dyDescent="0.25">
      <c r="B17" s="32"/>
      <c r="C17" s="17"/>
      <c r="D17" s="79" t="s">
        <v>39</v>
      </c>
      <c r="E17" s="79"/>
      <c r="F17" s="79"/>
      <c r="G17" s="79"/>
      <c r="H17" s="80"/>
      <c r="I17" s="64"/>
    </row>
    <row r="18" spans="2:9" x14ac:dyDescent="0.25">
      <c r="B18" s="33"/>
      <c r="C18" s="34"/>
      <c r="D18" s="89" t="s">
        <v>40</v>
      </c>
      <c r="E18" s="89"/>
      <c r="F18" s="89"/>
      <c r="G18" s="89"/>
      <c r="H18" s="90"/>
    </row>
    <row r="19" spans="2:9" x14ac:dyDescent="0.25">
      <c r="B19" s="35"/>
      <c r="D19" s="78" t="s">
        <v>36</v>
      </c>
      <c r="E19" s="78"/>
      <c r="F19" s="78"/>
      <c r="G19" s="36">
        <f>G9</f>
        <v>0</v>
      </c>
      <c r="H19" s="37" t="s">
        <v>41</v>
      </c>
    </row>
    <row r="20" spans="2:9" ht="15.75" thickBot="1" x14ac:dyDescent="0.3">
      <c r="B20" s="35"/>
      <c r="C20" s="24"/>
      <c r="D20" s="78" t="s">
        <v>37</v>
      </c>
      <c r="E20" s="78"/>
      <c r="F20" s="78"/>
      <c r="G20" s="36">
        <f>G10+G11+G12</f>
        <v>0</v>
      </c>
      <c r="H20" s="38" t="s">
        <v>42</v>
      </c>
    </row>
    <row r="21" spans="2:9" x14ac:dyDescent="0.25">
      <c r="B21" s="41"/>
      <c r="C21" s="34"/>
      <c r="D21" s="89" t="s">
        <v>43</v>
      </c>
      <c r="E21" s="89"/>
      <c r="F21" s="89"/>
      <c r="G21" s="89"/>
      <c r="H21" s="90"/>
    </row>
    <row r="22" spans="2:9" x14ac:dyDescent="0.25">
      <c r="B22" s="30"/>
      <c r="D22" s="88" t="s">
        <v>44</v>
      </c>
      <c r="E22" s="88"/>
      <c r="F22" s="88"/>
      <c r="G22" s="43">
        <f>G10</f>
        <v>0</v>
      </c>
      <c r="H22" s="51" t="s">
        <v>46</v>
      </c>
    </row>
    <row r="23" spans="2:9" x14ac:dyDescent="0.25">
      <c r="B23" s="30"/>
      <c r="D23" s="88" t="s">
        <v>45</v>
      </c>
      <c r="E23" s="88"/>
      <c r="F23" s="88"/>
      <c r="G23" s="43">
        <f>G14</f>
        <v>0</v>
      </c>
      <c r="H23" s="51" t="s">
        <v>47</v>
      </c>
    </row>
    <row r="24" spans="2:9" x14ac:dyDescent="0.25">
      <c r="B24" s="41"/>
      <c r="C24" s="34"/>
      <c r="D24" s="89" t="s">
        <v>48</v>
      </c>
      <c r="E24" s="89"/>
      <c r="F24" s="89"/>
      <c r="G24" s="89"/>
      <c r="H24" s="90"/>
    </row>
    <row r="25" spans="2:9" ht="75.75" thickBot="1" x14ac:dyDescent="0.3">
      <c r="B25" s="42"/>
      <c r="C25" s="24"/>
      <c r="D25" s="87" t="s">
        <v>37</v>
      </c>
      <c r="E25" s="87"/>
      <c r="F25" s="87"/>
      <c r="G25" s="44">
        <f>G20</f>
        <v>0</v>
      </c>
      <c r="H25" s="50" t="s">
        <v>61</v>
      </c>
    </row>
  </sheetData>
  <sheetProtection sheet="1" objects="1" scenarios="1" selectLockedCells="1"/>
  <mergeCells count="23">
    <mergeCell ref="D25:F25"/>
    <mergeCell ref="D23:F23"/>
    <mergeCell ref="D22:F22"/>
    <mergeCell ref="D18:H18"/>
    <mergeCell ref="D21:H21"/>
    <mergeCell ref="D24:H24"/>
    <mergeCell ref="D20:F20"/>
    <mergeCell ref="B2:H2"/>
    <mergeCell ref="D3:H3"/>
    <mergeCell ref="D8:H8"/>
    <mergeCell ref="D4:F4"/>
    <mergeCell ref="D19:F19"/>
    <mergeCell ref="D6:F6"/>
    <mergeCell ref="D5:F5"/>
    <mergeCell ref="D17:H17"/>
    <mergeCell ref="D15:F15"/>
    <mergeCell ref="D7:F7"/>
    <mergeCell ref="D10:F10"/>
    <mergeCell ref="D9:F9"/>
    <mergeCell ref="D13:F13"/>
    <mergeCell ref="D11:F11"/>
    <mergeCell ref="D12:F12"/>
    <mergeCell ref="D14:F14"/>
  </mergeCells>
  <conditionalFormatting sqref="G12">
    <cfRule type="cellIs" dxfId="1" priority="1" operator="greaterThan">
      <formula>0.01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8F6D-B00D-4C38-B3C3-13D16AD0F5A8}">
  <dimension ref="B2:I25"/>
  <sheetViews>
    <sheetView showGridLines="0" zoomScale="145" zoomScaleNormal="145" workbookViewId="0">
      <selection activeCell="G7" sqref="G7"/>
    </sheetView>
  </sheetViews>
  <sheetFormatPr defaultRowHeight="15" x14ac:dyDescent="0.25"/>
  <cols>
    <col min="2" max="2" width="8.42578125" bestFit="1" customWidth="1"/>
    <col min="3" max="3" width="2.5703125" hidden="1" customWidth="1"/>
    <col min="5" max="5" width="13.85546875" customWidth="1"/>
    <col min="7" max="7" width="16.5703125" bestFit="1" customWidth="1"/>
    <col min="8" max="8" width="32.5703125" bestFit="1" customWidth="1"/>
  </cols>
  <sheetData>
    <row r="2" spans="2:9" ht="15.75" thickBot="1" x14ac:dyDescent="0.3">
      <c r="D2" s="91" t="s">
        <v>30</v>
      </c>
      <c r="E2" s="91"/>
      <c r="F2" s="91"/>
      <c r="G2" s="91"/>
      <c r="H2" s="91"/>
    </row>
    <row r="3" spans="2:9" x14ac:dyDescent="0.25">
      <c r="B3" s="27"/>
      <c r="C3" s="55"/>
      <c r="D3" s="72" t="s">
        <v>12</v>
      </c>
      <c r="E3" s="72"/>
      <c r="F3" s="72"/>
      <c r="G3" s="72"/>
      <c r="H3" s="73"/>
    </row>
    <row r="4" spans="2:9" hidden="1" x14ac:dyDescent="0.25">
      <c r="B4" s="28"/>
      <c r="C4" s="54" t="s">
        <v>26</v>
      </c>
      <c r="D4" s="76" t="s">
        <v>14</v>
      </c>
      <c r="E4" s="77"/>
      <c r="F4" s="77"/>
      <c r="G4" s="9">
        <v>0.7</v>
      </c>
      <c r="H4" s="40"/>
    </row>
    <row r="5" spans="2:9" hidden="1" x14ac:dyDescent="0.25">
      <c r="B5" s="28"/>
      <c r="C5" s="54" t="s">
        <v>23</v>
      </c>
      <c r="D5" s="76" t="s">
        <v>15</v>
      </c>
      <c r="E5" s="77"/>
      <c r="F5" s="77"/>
      <c r="G5" s="9">
        <v>0.3</v>
      </c>
      <c r="H5" s="40"/>
    </row>
    <row r="6" spans="2:9" x14ac:dyDescent="0.25">
      <c r="B6" s="28"/>
      <c r="C6" s="54" t="s">
        <v>1</v>
      </c>
      <c r="D6" s="77" t="s">
        <v>29</v>
      </c>
      <c r="E6" s="77"/>
      <c r="F6" s="77"/>
      <c r="G6" s="10">
        <v>1500000</v>
      </c>
      <c r="H6" s="2"/>
    </row>
    <row r="7" spans="2:9" x14ac:dyDescent="0.25">
      <c r="B7" s="28"/>
      <c r="C7" s="54" t="s">
        <v>0</v>
      </c>
      <c r="D7" s="77" t="s">
        <v>28</v>
      </c>
      <c r="E7" s="77"/>
      <c r="F7" s="77"/>
      <c r="G7" s="11">
        <v>0</v>
      </c>
      <c r="H7" s="2"/>
      <c r="I7" s="8"/>
    </row>
    <row r="8" spans="2:9" x14ac:dyDescent="0.25">
      <c r="B8" s="29" t="s">
        <v>17</v>
      </c>
      <c r="C8" s="20"/>
      <c r="D8" s="74" t="s">
        <v>13</v>
      </c>
      <c r="E8" s="74"/>
      <c r="F8" s="74"/>
      <c r="G8" s="74"/>
      <c r="H8" s="75"/>
    </row>
    <row r="9" spans="2:9" x14ac:dyDescent="0.25">
      <c r="B9" s="28"/>
      <c r="C9" s="54" t="s">
        <v>2</v>
      </c>
      <c r="D9" s="77" t="s">
        <v>10</v>
      </c>
      <c r="E9" s="77"/>
      <c r="F9" s="77"/>
      <c r="G9" s="10">
        <f>IFERROR((MIN(G6*G4,(((3*G7*G4)/(4*G4+3*G5))))),0)</f>
        <v>0</v>
      </c>
      <c r="H9" s="2"/>
    </row>
    <row r="10" spans="2:9" x14ac:dyDescent="0.25">
      <c r="B10" s="28"/>
      <c r="C10" s="54" t="s">
        <v>3</v>
      </c>
      <c r="D10" s="77" t="s">
        <v>57</v>
      </c>
      <c r="E10" s="77"/>
      <c r="F10" s="77"/>
      <c r="G10" s="10">
        <f>IFERROR((MIN(G6*G5,((3*G7*G5)/(3*G5+4*G4)))),0)</f>
        <v>0</v>
      </c>
      <c r="H10" s="2"/>
    </row>
    <row r="11" spans="2:9" x14ac:dyDescent="0.25">
      <c r="B11" s="28"/>
      <c r="C11" s="54" t="s">
        <v>5</v>
      </c>
      <c r="D11" s="77" t="s">
        <v>56</v>
      </c>
      <c r="E11" s="77"/>
      <c r="F11" s="77"/>
      <c r="G11" s="10">
        <f>G9/3</f>
        <v>0</v>
      </c>
      <c r="H11" s="22" t="s">
        <v>33</v>
      </c>
    </row>
    <row r="12" spans="2:9" x14ac:dyDescent="0.25">
      <c r="B12" s="28"/>
      <c r="C12" s="54" t="s">
        <v>6</v>
      </c>
      <c r="D12" s="77" t="s">
        <v>59</v>
      </c>
      <c r="E12" s="77"/>
      <c r="F12" s="77"/>
      <c r="G12" s="10">
        <f>IFERROR((G7-(4/3*G9)-G10),0)</f>
        <v>0</v>
      </c>
      <c r="H12" s="2"/>
    </row>
    <row r="13" spans="2:9" x14ac:dyDescent="0.25">
      <c r="B13" s="58">
        <f>IFERROR((G13/G7),0)</f>
        <v>0</v>
      </c>
      <c r="C13" s="56" t="s">
        <v>4</v>
      </c>
      <c r="D13" s="92" t="s">
        <v>11</v>
      </c>
      <c r="E13" s="92"/>
      <c r="F13" s="92"/>
      <c r="G13" s="12">
        <f>G9+G10</f>
        <v>0</v>
      </c>
      <c r="H13" s="67" t="s">
        <v>54</v>
      </c>
    </row>
    <row r="14" spans="2:9" ht="15.75" thickBot="1" x14ac:dyDescent="0.3">
      <c r="B14" s="59">
        <f>IFERROR((G14/G7),0)</f>
        <v>0</v>
      </c>
      <c r="C14" s="57" t="s">
        <v>7</v>
      </c>
      <c r="D14" s="93" t="s">
        <v>60</v>
      </c>
      <c r="E14" s="93"/>
      <c r="F14" s="93"/>
      <c r="G14" s="13">
        <f>G11+G12</f>
        <v>0</v>
      </c>
      <c r="H14" s="68" t="s">
        <v>38</v>
      </c>
    </row>
    <row r="15" spans="2:9" ht="15.75" hidden="1" thickBot="1" x14ac:dyDescent="0.3">
      <c r="B15" s="53"/>
      <c r="C15" s="14"/>
      <c r="D15" s="81" t="s">
        <v>27</v>
      </c>
      <c r="E15" s="82"/>
      <c r="F15" s="82"/>
      <c r="G15" s="1">
        <f>G13+G14</f>
        <v>0</v>
      </c>
      <c r="H15" s="40"/>
    </row>
    <row r="16" spans="2:9" x14ac:dyDescent="0.25">
      <c r="B16" s="53"/>
      <c r="D16" s="46"/>
      <c r="E16" s="39"/>
      <c r="F16" s="39"/>
      <c r="G16" s="45"/>
      <c r="H16" s="40"/>
    </row>
    <row r="17" spans="2:9" x14ac:dyDescent="0.25">
      <c r="B17" s="60"/>
      <c r="C17" s="52"/>
      <c r="D17" s="79" t="s">
        <v>39</v>
      </c>
      <c r="E17" s="79"/>
      <c r="F17" s="79"/>
      <c r="G17" s="79"/>
      <c r="H17" s="80"/>
      <c r="I17" s="64"/>
    </row>
    <row r="18" spans="2:9" x14ac:dyDescent="0.25">
      <c r="B18" s="41"/>
      <c r="C18" s="34"/>
      <c r="D18" s="89" t="s">
        <v>40</v>
      </c>
      <c r="E18" s="89"/>
      <c r="F18" s="89"/>
      <c r="G18" s="89"/>
      <c r="H18" s="90"/>
    </row>
    <row r="19" spans="2:9" x14ac:dyDescent="0.25">
      <c r="B19" s="30"/>
      <c r="D19" s="88" t="s">
        <v>36</v>
      </c>
      <c r="E19" s="88"/>
      <c r="F19" s="88"/>
      <c r="G19" s="61">
        <f>G9</f>
        <v>0</v>
      </c>
      <c r="H19" s="51" t="s">
        <v>49</v>
      </c>
    </row>
    <row r="20" spans="2:9" x14ac:dyDescent="0.25">
      <c r="B20" s="30"/>
      <c r="D20" s="88" t="s">
        <v>37</v>
      </c>
      <c r="E20" s="88"/>
      <c r="F20" s="88"/>
      <c r="G20" s="61">
        <f>G10+G11+G12</f>
        <v>0</v>
      </c>
      <c r="H20" s="51" t="s">
        <v>42</v>
      </c>
    </row>
    <row r="21" spans="2:9" x14ac:dyDescent="0.25">
      <c r="B21" s="41"/>
      <c r="C21" s="34"/>
      <c r="D21" s="89" t="s">
        <v>43</v>
      </c>
      <c r="E21" s="89"/>
      <c r="F21" s="89"/>
      <c r="G21" s="89"/>
      <c r="H21" s="90"/>
    </row>
    <row r="22" spans="2:9" x14ac:dyDescent="0.25">
      <c r="B22" s="30"/>
      <c r="D22" s="88" t="s">
        <v>44</v>
      </c>
      <c r="E22" s="88"/>
      <c r="F22" s="88"/>
      <c r="G22" s="43">
        <f>G10</f>
        <v>0</v>
      </c>
      <c r="H22" s="51" t="s">
        <v>46</v>
      </c>
    </row>
    <row r="23" spans="2:9" x14ac:dyDescent="0.25">
      <c r="B23" s="30"/>
      <c r="D23" s="88" t="s">
        <v>45</v>
      </c>
      <c r="E23" s="88"/>
      <c r="F23" s="88"/>
      <c r="G23" s="43">
        <f>G14</f>
        <v>0</v>
      </c>
      <c r="H23" s="51" t="s">
        <v>47</v>
      </c>
    </row>
    <row r="24" spans="2:9" x14ac:dyDescent="0.25">
      <c r="B24" s="41"/>
      <c r="C24" s="34"/>
      <c r="D24" s="89" t="s">
        <v>48</v>
      </c>
      <c r="E24" s="89"/>
      <c r="F24" s="89"/>
      <c r="G24" s="89"/>
      <c r="H24" s="90"/>
    </row>
    <row r="25" spans="2:9" ht="75.75" thickBot="1" x14ac:dyDescent="0.3">
      <c r="B25" s="42"/>
      <c r="C25" s="24"/>
      <c r="D25" s="87" t="s">
        <v>37</v>
      </c>
      <c r="E25" s="87"/>
      <c r="F25" s="87"/>
      <c r="G25" s="44">
        <f>G20</f>
        <v>0</v>
      </c>
      <c r="H25" s="50" t="s">
        <v>61</v>
      </c>
    </row>
  </sheetData>
  <sheetProtection sheet="1" objects="1" scenarios="1" selectLockedCells="1"/>
  <mergeCells count="23">
    <mergeCell ref="D19:F19"/>
    <mergeCell ref="D20:F20"/>
    <mergeCell ref="D13:F13"/>
    <mergeCell ref="D11:F11"/>
    <mergeCell ref="D12:F12"/>
    <mergeCell ref="D14:F14"/>
    <mergeCell ref="D15:F15"/>
    <mergeCell ref="D17:H17"/>
    <mergeCell ref="D18:H18"/>
    <mergeCell ref="D7:F7"/>
    <mergeCell ref="D10:F10"/>
    <mergeCell ref="D2:H2"/>
    <mergeCell ref="D6:F6"/>
    <mergeCell ref="D4:F4"/>
    <mergeCell ref="D5:F5"/>
    <mergeCell ref="D9:F9"/>
    <mergeCell ref="D3:H3"/>
    <mergeCell ref="D8:H8"/>
    <mergeCell ref="D21:H21"/>
    <mergeCell ref="D22:F22"/>
    <mergeCell ref="D23:F23"/>
    <mergeCell ref="D24:H24"/>
    <mergeCell ref="D25:F25"/>
  </mergeCells>
  <conditionalFormatting sqref="G12">
    <cfRule type="cellIs" dxfId="0" priority="1" operator="greaterThan">
      <formula>0.01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Large Utility</vt:lpstr>
      <vt:lpstr>Small Utility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Jett Hawk</dc:creator>
  <cp:lastModifiedBy>Jett Hawk</cp:lastModifiedBy>
  <dcterms:created xsi:type="dcterms:W3CDTF">2025-03-05T21:47:34Z</dcterms:created>
  <dcterms:modified xsi:type="dcterms:W3CDTF">2025-06-06T17:51:58Z</dcterms:modified>
</cp:coreProperties>
</file>